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2120" windowHeight="7890" activeTab="0"/>
  </bookViews>
  <sheets>
    <sheet name="quý II2008" sheetId="1" r:id="rId1"/>
    <sheet name="Sheet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<sst xmlns="http://schemas.openxmlformats.org/spreadsheetml/2006/main" count="87" uniqueCount="78">
  <si>
    <t>Nhµ XuÊt B¶n Gi¸o Dôc</t>
  </si>
  <si>
    <t xml:space="preserve">             MÉu CBTT -03</t>
  </si>
  <si>
    <t>C«ng ti Cæ phÇn SGD t¹i TP. §µ N½ng</t>
  </si>
  <si>
    <t>I.A.  b¶ng c©n ®èi kÕ to¸n</t>
  </si>
  <si>
    <t>§¬n vÞ tÝnh :  §ång</t>
  </si>
  <si>
    <t>stt</t>
  </si>
  <si>
    <t>néi dung</t>
  </si>
  <si>
    <t>sè d­ ®Çu kú</t>
  </si>
  <si>
    <t>sè d­ cuèi kú</t>
  </si>
  <si>
    <t>I</t>
  </si>
  <si>
    <t xml:space="preserve"> Tµi s¶n ng¾n h¹n</t>
  </si>
  <si>
    <t xml:space="preserve"> TiÒn vµ c¸c kho¶n t­¬ng ®­¬ng tiÒn</t>
  </si>
  <si>
    <t xml:space="preserve"> C¸c kho¶n ®Çu t­ tµi chÝnh ng¾n h¹n</t>
  </si>
  <si>
    <t xml:space="preserve"> C¸c kho¶n ph¶i thu ng¾n h¹n</t>
  </si>
  <si>
    <t xml:space="preserve"> Hµng tån kho</t>
  </si>
  <si>
    <t xml:space="preserve"> Tµi s¶n ng¾n h¹n kh¸c</t>
  </si>
  <si>
    <t>II</t>
  </si>
  <si>
    <t xml:space="preserve"> Tµi s¶n dµi h¹n</t>
  </si>
  <si>
    <t xml:space="preserve"> C¸c kho¶n thu dµi h¹n</t>
  </si>
  <si>
    <t xml:space="preserve"> Tµi s¶n cè ®Þnh</t>
  </si>
  <si>
    <t>-  Tµi s¶n cè ®Þnh h÷u h×nh</t>
  </si>
  <si>
    <t>-  Tµi s¶n cè ®Þnh ®i thuª tµi chÝnh</t>
  </si>
  <si>
    <t>-  Tµi s¶n cè ®Þnh v« h×nh</t>
  </si>
  <si>
    <t>-  Chi phÝ x©y dùng c¬ b¶n dë dang</t>
  </si>
  <si>
    <t xml:space="preserve"> BÊt ®éng s¶n ®Çu t­</t>
  </si>
  <si>
    <t xml:space="preserve"> C¸c kho¶n ®Çu t­ tµi chÝnh dµi h¹n</t>
  </si>
  <si>
    <t xml:space="preserve"> Tµi s¶n dµi h¹n kh¸c</t>
  </si>
  <si>
    <t>III</t>
  </si>
  <si>
    <t xml:space="preserve"> Tæng céng tµi s¶n</t>
  </si>
  <si>
    <t>IV</t>
  </si>
  <si>
    <t xml:space="preserve"> Nî ph¶i tr¶</t>
  </si>
  <si>
    <t xml:space="preserve"> Nî ng¾n h¹n</t>
  </si>
  <si>
    <t xml:space="preserve"> Nî dµi h¹n</t>
  </si>
  <si>
    <t>V</t>
  </si>
  <si>
    <t xml:space="preserve"> Nguån vèn chñ së h÷u</t>
  </si>
  <si>
    <t xml:space="preserve"> Vèn chñ së h÷u</t>
  </si>
  <si>
    <t>-  Vèn ®Çu t­ cña chñ së h÷u</t>
  </si>
  <si>
    <t>-  ThÆng d­ vèn cæ phÇn</t>
  </si>
  <si>
    <t>-  Vèn kh¸c cña chñ së h÷u</t>
  </si>
  <si>
    <t>-  Cæ phiÕu quü</t>
  </si>
  <si>
    <t>-  Chªnh lÖch ®¸nh gi¸ l¹i tµi s¶n</t>
  </si>
  <si>
    <t>-  Chªnh lÖch tØ gi¸ hèi ®o¸i</t>
  </si>
  <si>
    <t xml:space="preserve">-  C¸c quü </t>
  </si>
  <si>
    <t>-   Lîi nhuËn sau thuÕ ch­a ph©n phèi</t>
  </si>
  <si>
    <t>-   Nguån vèn ®Çu t­ XDCB</t>
  </si>
  <si>
    <t xml:space="preserve"> Nguån kinh phÝ, quü kh¸c</t>
  </si>
  <si>
    <t>-   Quü khen th­ëng phóc lîi</t>
  </si>
  <si>
    <t>-   Nguån kinh phÝ</t>
  </si>
  <si>
    <t xml:space="preserve"> Nguån kinh phÝ ®· h×nh thµnh TSC§</t>
  </si>
  <si>
    <t>VI</t>
  </si>
  <si>
    <t xml:space="preserve"> Tæng céng nguån vèn</t>
  </si>
  <si>
    <t>II.A. kÕt qu¶ ho¹t ®éng kinh doanh</t>
  </si>
  <si>
    <t>STT</t>
  </si>
  <si>
    <t>ChØ tiªu</t>
  </si>
  <si>
    <t>Kú b¸o c¸o</t>
  </si>
  <si>
    <t>Lòy kÕ</t>
  </si>
  <si>
    <t xml:space="preserve"> Doanh thu b¸n hµng vµ cung cÊp dÞch vô</t>
  </si>
  <si>
    <t xml:space="preserve"> C¸c kho¶n gi¶m trõ doanh thu</t>
  </si>
  <si>
    <t xml:space="preserve"> Doanh thu thuÇn vÒ b¸n hµng vµ cung cÊp dÞch vô</t>
  </si>
  <si>
    <t xml:space="preserve"> Gi¸ vèn hµng b¸n</t>
  </si>
  <si>
    <t xml:space="preserve"> Lîi nhuËn gép vÒ b¸n hµng vµ cung cÊp dÞch vô</t>
  </si>
  <si>
    <t xml:space="preserve"> Doanh thu ho¹t ®éng tµi chÝnh</t>
  </si>
  <si>
    <t xml:space="preserve"> Chi phÝ tµi chÝnh</t>
  </si>
  <si>
    <t xml:space="preserve"> Chi phÝ b¸n hµng</t>
  </si>
  <si>
    <t xml:space="preserve"> Chi phÝ qu¶n lÝ doanh nghiÖp</t>
  </si>
  <si>
    <t xml:space="preserve"> Lîi nhuËn thuÇn tõ ho¹t ®éng kinh doanh</t>
  </si>
  <si>
    <t xml:space="preserve"> Thu nhËp kh¸c</t>
  </si>
  <si>
    <t xml:space="preserve"> Chi phÝ kh¸c</t>
  </si>
  <si>
    <t xml:space="preserve"> Lîi nhuËn kh¸c</t>
  </si>
  <si>
    <t xml:space="preserve"> Tæng lîi nhuËn kÕ to¸n tr­íc thuÕ</t>
  </si>
  <si>
    <t xml:space="preserve"> ThuÕ thu nhËp doanh nghiÖp </t>
  </si>
  <si>
    <t xml:space="preserve"> Lîi nhuËn sau thuÕ thu nhËp doanh nghiÖp</t>
  </si>
  <si>
    <t>L·i c¬ b¶n trªn cæ phiÕu</t>
  </si>
  <si>
    <t>Cæ tøc trªn mçi cæ phiÕu</t>
  </si>
  <si>
    <t>Gi¸m ®èc C«ng ty</t>
  </si>
  <si>
    <t xml:space="preserve">            (Ban hµnh kÌm theo Th«ng t­ sè 38/2007/TT-BTC 
            ngµy 18/4/2004 cña Bé tr­ëng Bé Tµi chÝnh h­íng dÉn 
            vÒ viÖc c«ng bè th«ng tin trªn thÞ tr­êng chøng kho¸n)</t>
  </si>
  <si>
    <t>§µ n½ng, ngµy          th¸ng          n¨m 2008</t>
  </si>
  <si>
    <r>
      <t xml:space="preserve">BÁO CÁO TÀI CHÍNH TÓM TẮT 
</t>
    </r>
    <r>
      <rPr>
        <sz val="16"/>
        <rFont val=".VnTime"/>
        <family val="2"/>
      </rPr>
      <t>Quý II n¨m 2008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</si>
</sst>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##\ ###\ ###\ ###\ ###"/>
  </numFmts>
  <fonts count="19">
    <font>
      <sz val="10"/>
      <name val="Arial"/>
      <family val="0"/>
    </font>
    <font>
      <sz val="11"/>
      <name val=".VnTimeH"/>
      <family val="2"/>
    </font>
    <font>
      <b/>
      <i/>
      <sz val="10"/>
      <name val=".VnTime"/>
      <family val="2"/>
    </font>
    <font>
      <sz val="12"/>
      <name val=".VnTime"/>
      <family val="2"/>
    </font>
    <font>
      <i/>
      <sz val="9.5"/>
      <name val=".VnTime"/>
      <family val="2"/>
    </font>
    <font>
      <b/>
      <sz val="10"/>
      <name val="Arial"/>
      <family val="0"/>
    </font>
    <font>
      <sz val="16"/>
      <name val=".VnTime"/>
      <family val="2"/>
    </font>
    <font>
      <sz val="12"/>
      <name val=".VnTimeH"/>
      <family val="2"/>
    </font>
    <font>
      <i/>
      <sz val="12"/>
      <name val=".VnTime"/>
      <family val="2"/>
    </font>
    <font>
      <b/>
      <sz val="11"/>
      <color indexed="16"/>
      <name val=".VnTimeH"/>
      <family val="2"/>
    </font>
    <font>
      <sz val="11"/>
      <name val=".VnTime"/>
      <family val="2"/>
    </font>
    <font>
      <b/>
      <i/>
      <sz val="12"/>
      <color indexed="10"/>
      <name val=".VnTime"/>
      <family val="2"/>
    </font>
    <font>
      <b/>
      <i/>
      <sz val="12"/>
      <color indexed="10"/>
      <name val=".VnTimeH"/>
      <family val="2"/>
    </font>
    <font>
      <b/>
      <sz val="12"/>
      <name val=".VnTime"/>
      <family val="2"/>
    </font>
    <font>
      <b/>
      <sz val="12"/>
      <name val=".VnTimeH"/>
      <family val="2"/>
    </font>
    <font>
      <sz val="8"/>
      <name val="Arial"/>
      <family val="0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0" fontId="8" fillId="0" borderId="1" xfId="0" applyNumberFormat="1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2" borderId="2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vertical="center"/>
    </xf>
    <xf numFmtId="180" fontId="12" fillId="2" borderId="2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vertical="center"/>
    </xf>
    <xf numFmtId="180" fontId="14" fillId="3" borderId="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9" fontId="9" fillId="2" borderId="5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/>
    </xf>
    <xf numFmtId="180" fontId="9" fillId="2" borderId="5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vertical="center"/>
    </xf>
    <xf numFmtId="180" fontId="14" fillId="3" borderId="6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4" borderId="6" xfId="0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horizontal="center" vertical="center"/>
    </xf>
    <xf numFmtId="180" fontId="13" fillId="4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9" fontId="0" fillId="0" borderId="4" xfId="21" applyNumberFormat="1" applyBorder="1" applyAlignment="1">
      <alignment vertical="center"/>
    </xf>
    <xf numFmtId="180" fontId="13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49" fontId="9" fillId="5" borderId="8" xfId="0" applyNumberFormat="1" applyFont="1" applyFill="1" applyBorder="1" applyAlignment="1">
      <alignment horizontal="center" vertical="center"/>
    </xf>
    <xf numFmtId="49" fontId="9" fillId="5" borderId="9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mrac\dbfexel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bfexel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exel"/>
    </sheetNames>
    <sheetDataSet>
      <sheetData sheetId="0">
        <row r="12">
          <cell r="D12">
            <v>1203684112</v>
          </cell>
          <cell r="H12">
            <v>13977052517</v>
          </cell>
        </row>
        <row r="15">
          <cell r="C15">
            <v>0</v>
          </cell>
        </row>
        <row r="18">
          <cell r="D18">
            <v>17025187373</v>
          </cell>
        </row>
        <row r="23">
          <cell r="H23">
            <v>17216047995</v>
          </cell>
        </row>
        <row r="25">
          <cell r="D25">
            <v>16007085499</v>
          </cell>
        </row>
        <row r="29">
          <cell r="D29">
            <v>435803269</v>
          </cell>
        </row>
        <row r="37">
          <cell r="C37">
            <v>0</v>
          </cell>
        </row>
        <row r="39">
          <cell r="H39">
            <v>500852604</v>
          </cell>
        </row>
        <row r="40">
          <cell r="H40">
            <v>345498214</v>
          </cell>
        </row>
        <row r="42">
          <cell r="H42">
            <v>2632839041</v>
          </cell>
        </row>
        <row r="44">
          <cell r="D44">
            <v>3561578430</v>
          </cell>
        </row>
        <row r="45">
          <cell r="H45">
            <v>197531929</v>
          </cell>
        </row>
        <row r="50">
          <cell r="D50">
            <v>1500400000</v>
          </cell>
        </row>
        <row r="60">
          <cell r="D60">
            <v>1012545360</v>
          </cell>
        </row>
        <row r="63">
          <cell r="D63">
            <v>9110338257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fexel"/>
    </sheetNames>
    <sheetDataSet>
      <sheetData sheetId="0">
        <row r="12">
          <cell r="D12">
            <v>1508818996</v>
          </cell>
          <cell r="H12">
            <v>12820152255</v>
          </cell>
        </row>
        <row r="18">
          <cell r="D18">
            <v>14966583670</v>
          </cell>
        </row>
        <row r="23">
          <cell r="H23">
            <v>11381380363</v>
          </cell>
        </row>
        <row r="25">
          <cell r="D25">
            <v>11971712937</v>
          </cell>
        </row>
        <row r="29">
          <cell r="D29">
            <v>548645327</v>
          </cell>
        </row>
        <row r="33">
          <cell r="H33">
            <v>14986800000</v>
          </cell>
        </row>
        <row r="39">
          <cell r="H39">
            <v>500852604</v>
          </cell>
        </row>
        <row r="40">
          <cell r="H40">
            <v>345498214</v>
          </cell>
        </row>
        <row r="42">
          <cell r="H42">
            <v>1444455066</v>
          </cell>
        </row>
        <row r="43">
          <cell r="D43">
            <v>5164206380</v>
          </cell>
        </row>
        <row r="44">
          <cell r="D44">
            <v>3663806380</v>
          </cell>
        </row>
        <row r="45">
          <cell r="H45">
            <v>322081929</v>
          </cell>
        </row>
        <row r="50">
          <cell r="D50">
            <v>1500400000</v>
          </cell>
        </row>
        <row r="57">
          <cell r="D57">
            <v>1012545360</v>
          </cell>
        </row>
        <row r="62">
          <cell r="D62">
            <v>6628707761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G26" sqref="G26:G27"/>
    </sheetView>
  </sheetViews>
  <sheetFormatPr defaultColWidth="9.140625" defaultRowHeight="12.75"/>
  <cols>
    <col min="1" max="1" width="5.140625" style="3" customWidth="1"/>
    <col min="2" max="2" width="42.7109375" style="6" customWidth="1"/>
    <col min="3" max="4" width="22.7109375" style="7" customWidth="1"/>
    <col min="5" max="5" width="4.7109375" style="2" customWidth="1"/>
    <col min="6" max="6" width="9.140625" style="2" customWidth="1"/>
    <col min="7" max="7" width="13.7109375" style="2" bestFit="1" customWidth="1"/>
    <col min="8" max="16384" width="9.140625" style="2" customWidth="1"/>
  </cols>
  <sheetData>
    <row r="1" spans="1:6" ht="18" customHeight="1">
      <c r="A1" s="48" t="s">
        <v>0</v>
      </c>
      <c r="B1" s="48"/>
      <c r="C1" s="1" t="s">
        <v>1</v>
      </c>
      <c r="D1" s="2"/>
      <c r="E1"/>
      <c r="F1" s="3"/>
    </row>
    <row r="2" spans="1:6" ht="15.75" customHeight="1">
      <c r="A2" s="48" t="s">
        <v>2</v>
      </c>
      <c r="B2" s="48"/>
      <c r="C2" s="49" t="s">
        <v>75</v>
      </c>
      <c r="D2" s="49"/>
      <c r="E2" s="49"/>
      <c r="F2" s="3"/>
    </row>
    <row r="3" spans="1:6" ht="15" customHeight="1">
      <c r="A3"/>
      <c r="B3"/>
      <c r="C3" s="49"/>
      <c r="D3" s="49"/>
      <c r="E3" s="49"/>
      <c r="F3" s="3"/>
    </row>
    <row r="4" spans="1:6" ht="12.75" customHeight="1">
      <c r="A4"/>
      <c r="B4"/>
      <c r="C4" s="49"/>
      <c r="D4" s="49"/>
      <c r="E4" s="49"/>
      <c r="F4" s="4"/>
    </row>
    <row r="5" spans="1:4" ht="55.5" customHeight="1">
      <c r="A5" s="47" t="s">
        <v>77</v>
      </c>
      <c r="B5" s="5"/>
      <c r="C5" s="5"/>
      <c r="D5" s="5"/>
    </row>
    <row r="6" ht="32.25" customHeight="1">
      <c r="A6" s="8" t="s">
        <v>3</v>
      </c>
    </row>
    <row r="7" spans="3:4" ht="18.75" customHeight="1">
      <c r="C7" s="9" t="s">
        <v>4</v>
      </c>
      <c r="D7" s="9"/>
    </row>
    <row r="8" spans="1:4" s="10" customFormat="1" ht="18" customHeight="1">
      <c r="A8" s="50" t="s">
        <v>5</v>
      </c>
      <c r="B8" s="50" t="s">
        <v>6</v>
      </c>
      <c r="C8" s="50" t="s">
        <v>7</v>
      </c>
      <c r="D8" s="50" t="s">
        <v>8</v>
      </c>
    </row>
    <row r="9" spans="1:4" s="10" customFormat="1" ht="18" customHeight="1">
      <c r="A9" s="51"/>
      <c r="B9" s="51"/>
      <c r="C9" s="51"/>
      <c r="D9" s="51"/>
    </row>
    <row r="10" spans="1:4" ht="24.75" customHeight="1">
      <c r="A10" s="11" t="s">
        <v>9</v>
      </c>
      <c r="B10" s="12" t="s">
        <v>10</v>
      </c>
      <c r="C10" s="13">
        <f>C11+C13+C14+C15</f>
        <v>28995760930</v>
      </c>
      <c r="D10" s="13">
        <f>D11+D13+D14+D15</f>
        <v>34671760253</v>
      </c>
    </row>
    <row r="11" spans="1:4" ht="24.75" customHeight="1">
      <c r="A11" s="14">
        <v>1</v>
      </c>
      <c r="B11" s="15" t="s">
        <v>11</v>
      </c>
      <c r="C11" s="16">
        <f>+'[2]dbfexel'!$D$12</f>
        <v>1508818996</v>
      </c>
      <c r="D11" s="16">
        <f>+'[1]dbfexel'!$D$12</f>
        <v>1203684112</v>
      </c>
    </row>
    <row r="12" spans="1:4" ht="24.75" customHeight="1">
      <c r="A12" s="14">
        <v>2</v>
      </c>
      <c r="B12" s="15" t="s">
        <v>12</v>
      </c>
      <c r="C12" s="16">
        <f>+'[1]dbfexel'!$C$15</f>
        <v>0</v>
      </c>
      <c r="D12" s="16">
        <v>0</v>
      </c>
    </row>
    <row r="13" spans="1:4" ht="24.75" customHeight="1">
      <c r="A13" s="14">
        <v>3</v>
      </c>
      <c r="B13" s="15" t="s">
        <v>13</v>
      </c>
      <c r="C13" s="16">
        <f>+'[2]dbfexel'!$D$18</f>
        <v>14966583670</v>
      </c>
      <c r="D13" s="16">
        <f>+'[1]dbfexel'!$D$18</f>
        <v>17025187373</v>
      </c>
    </row>
    <row r="14" spans="1:4" ht="24.75" customHeight="1">
      <c r="A14" s="14">
        <v>4</v>
      </c>
      <c r="B14" s="15" t="s">
        <v>14</v>
      </c>
      <c r="C14" s="16">
        <f>+'[2]dbfexel'!$D$25</f>
        <v>11971712937</v>
      </c>
      <c r="D14" s="16">
        <f>+'[1]dbfexel'!$D$25</f>
        <v>16007085499</v>
      </c>
    </row>
    <row r="15" spans="1:4" ht="24.75" customHeight="1">
      <c r="A15" s="14">
        <v>5</v>
      </c>
      <c r="B15" s="15" t="s">
        <v>15</v>
      </c>
      <c r="C15" s="16">
        <f>+'[2]dbfexel'!$D$29</f>
        <v>548645327</v>
      </c>
      <c r="D15" s="16">
        <f>+'[1]dbfexel'!$D$29</f>
        <v>435803269</v>
      </c>
    </row>
    <row r="16" spans="1:4" ht="24.75" customHeight="1">
      <c r="A16" s="11" t="s">
        <v>16</v>
      </c>
      <c r="B16" s="12" t="s">
        <v>17</v>
      </c>
      <c r="C16" s="13">
        <f>+C18+C24+C25</f>
        <v>12805459501</v>
      </c>
      <c r="D16" s="13">
        <f>+D18+D24+D25</f>
        <v>15184862047</v>
      </c>
    </row>
    <row r="17" spans="1:4" ht="24.75" customHeight="1">
      <c r="A17" s="14">
        <v>1</v>
      </c>
      <c r="B17" s="15" t="s">
        <v>18</v>
      </c>
      <c r="C17" s="16">
        <f>+'[1]dbfexel'!$C$37</f>
        <v>0</v>
      </c>
      <c r="D17" s="16">
        <v>0</v>
      </c>
    </row>
    <row r="18" spans="1:4" ht="24.75" customHeight="1">
      <c r="A18" s="14">
        <v>2</v>
      </c>
      <c r="B18" s="15" t="s">
        <v>19</v>
      </c>
      <c r="C18" s="16">
        <f>+'[2]dbfexel'!$D$43</f>
        <v>5164206380</v>
      </c>
      <c r="D18" s="16">
        <f>+D19+D21</f>
        <v>5061978430</v>
      </c>
    </row>
    <row r="19" spans="1:4" ht="24.75" customHeight="1">
      <c r="A19" s="14"/>
      <c r="B19" s="15" t="s">
        <v>20</v>
      </c>
      <c r="C19" s="16">
        <f>+'[2]dbfexel'!$D$44</f>
        <v>3663806380</v>
      </c>
      <c r="D19" s="16">
        <f>+'[1]dbfexel'!$D$44</f>
        <v>3561578430</v>
      </c>
    </row>
    <row r="20" spans="1:4" ht="24.75" customHeight="1">
      <c r="A20" s="14"/>
      <c r="B20" s="15" t="s">
        <v>21</v>
      </c>
      <c r="C20" s="16">
        <v>0</v>
      </c>
      <c r="D20" s="16">
        <v>0</v>
      </c>
    </row>
    <row r="21" spans="1:4" ht="24.75" customHeight="1">
      <c r="A21" s="14"/>
      <c r="B21" s="15" t="s">
        <v>22</v>
      </c>
      <c r="C21" s="16">
        <f>+'[2]dbfexel'!$D$50</f>
        <v>1500400000</v>
      </c>
      <c r="D21" s="16">
        <f>+'[1]dbfexel'!$D$50</f>
        <v>1500400000</v>
      </c>
    </row>
    <row r="22" spans="1:4" ht="24.75" customHeight="1">
      <c r="A22" s="14"/>
      <c r="B22" s="15" t="s">
        <v>23</v>
      </c>
      <c r="C22" s="16">
        <v>0</v>
      </c>
      <c r="D22" s="16">
        <v>0</v>
      </c>
    </row>
    <row r="23" spans="1:4" ht="24.75" customHeight="1">
      <c r="A23" s="14">
        <v>3</v>
      </c>
      <c r="B23" s="15" t="s">
        <v>24</v>
      </c>
      <c r="C23" s="16">
        <v>0</v>
      </c>
      <c r="D23" s="16">
        <v>0</v>
      </c>
    </row>
    <row r="24" spans="1:7" ht="24.75" customHeight="1">
      <c r="A24" s="14">
        <v>4</v>
      </c>
      <c r="B24" s="15" t="s">
        <v>25</v>
      </c>
      <c r="C24" s="16">
        <f>+'[2]dbfexel'!$D$57</f>
        <v>1012545360</v>
      </c>
      <c r="D24" s="16">
        <f>+'[1]dbfexel'!$D$60</f>
        <v>1012545360</v>
      </c>
      <c r="G24" s="7">
        <f>+C24-D24</f>
        <v>0</v>
      </c>
    </row>
    <row r="25" spans="1:4" ht="24.75" customHeight="1">
      <c r="A25" s="14">
        <v>5</v>
      </c>
      <c r="B25" s="15" t="s">
        <v>26</v>
      </c>
      <c r="C25" s="16">
        <f>+'[2]dbfexel'!$D$62</f>
        <v>6628707761</v>
      </c>
      <c r="D25" s="16">
        <f>+'[1]dbfexel'!$D$63</f>
        <v>9110338257</v>
      </c>
    </row>
    <row r="26" spans="1:4" ht="36" customHeight="1">
      <c r="A26" s="17" t="s">
        <v>27</v>
      </c>
      <c r="B26" s="18" t="s">
        <v>28</v>
      </c>
      <c r="C26" s="19">
        <f>+C10+C16</f>
        <v>41801220431</v>
      </c>
      <c r="D26" s="19">
        <f>+D10+D16</f>
        <v>49856622300</v>
      </c>
    </row>
    <row r="27" spans="1:4" ht="24.75" customHeight="1">
      <c r="A27" s="11" t="s">
        <v>29</v>
      </c>
      <c r="B27" s="12" t="s">
        <v>30</v>
      </c>
      <c r="C27" s="13">
        <f>+C28+C29</f>
        <v>24201532618</v>
      </c>
      <c r="D27" s="13">
        <f>+D28+D29</f>
        <v>31193100512</v>
      </c>
    </row>
    <row r="28" spans="1:6" ht="24.75" customHeight="1">
      <c r="A28" s="14">
        <v>1</v>
      </c>
      <c r="B28" s="15" t="s">
        <v>31</v>
      </c>
      <c r="C28" s="16">
        <f>+'[2]dbfexel'!$H$12</f>
        <v>12820152255</v>
      </c>
      <c r="D28" s="16">
        <f>+'[1]dbfexel'!$H$12</f>
        <v>13977052517</v>
      </c>
      <c r="E28" s="20"/>
      <c r="F28" s="20"/>
    </row>
    <row r="29" spans="1:4" ht="24.75" customHeight="1">
      <c r="A29" s="14">
        <v>2</v>
      </c>
      <c r="B29" s="15" t="s">
        <v>32</v>
      </c>
      <c r="C29" s="16">
        <f>+'[2]dbfexel'!$H$23</f>
        <v>11381380363</v>
      </c>
      <c r="D29" s="16">
        <f>+'[1]dbfexel'!$H$23</f>
        <v>17216047995</v>
      </c>
    </row>
    <row r="30" spans="1:4" s="21" customFormat="1" ht="24.75" customHeight="1">
      <c r="A30" s="11" t="s">
        <v>33</v>
      </c>
      <c r="B30" s="12" t="s">
        <v>34</v>
      </c>
      <c r="C30" s="13">
        <f>+C31+C43</f>
        <v>17599687813</v>
      </c>
      <c r="D30" s="13">
        <f>+D31+D43</f>
        <v>18663521788</v>
      </c>
    </row>
    <row r="31" spans="1:4" ht="24.75" customHeight="1">
      <c r="A31" s="14">
        <v>1</v>
      </c>
      <c r="B31" s="15" t="s">
        <v>35</v>
      </c>
      <c r="C31" s="16">
        <f>+C34+C40+C41</f>
        <v>17277605884</v>
      </c>
      <c r="D31" s="16">
        <f>+D34+D40+D41</f>
        <v>18465989859</v>
      </c>
    </row>
    <row r="32" spans="1:4" ht="18" customHeight="1">
      <c r="A32" s="50" t="s">
        <v>5</v>
      </c>
      <c r="B32" s="50" t="s">
        <v>6</v>
      </c>
      <c r="C32" s="50" t="s">
        <v>8</v>
      </c>
      <c r="D32" s="50" t="s">
        <v>8</v>
      </c>
    </row>
    <row r="33" spans="1:4" ht="18" customHeight="1">
      <c r="A33" s="51"/>
      <c r="B33" s="51"/>
      <c r="C33" s="51"/>
      <c r="D33" s="51"/>
    </row>
    <row r="34" spans="1:4" ht="24.75" customHeight="1">
      <c r="A34" s="14"/>
      <c r="B34" s="15" t="s">
        <v>36</v>
      </c>
      <c r="C34" s="16">
        <f>+'[2]dbfexel'!$H$33</f>
        <v>14986800000</v>
      </c>
      <c r="D34" s="16">
        <v>14986800000</v>
      </c>
    </row>
    <row r="35" spans="1:4" s="25" customFormat="1" ht="24.75" customHeight="1">
      <c r="A35" s="14"/>
      <c r="B35" s="15" t="s">
        <v>37</v>
      </c>
      <c r="C35" s="16">
        <v>0</v>
      </c>
      <c r="D35" s="16">
        <v>0</v>
      </c>
    </row>
    <row r="36" spans="1:4" ht="24.75" customHeight="1">
      <c r="A36" s="14"/>
      <c r="B36" s="15" t="s">
        <v>38</v>
      </c>
      <c r="C36" s="16">
        <v>0</v>
      </c>
      <c r="D36" s="16">
        <v>0</v>
      </c>
    </row>
    <row r="37" spans="1:4" ht="24.75" customHeight="1">
      <c r="A37" s="22"/>
      <c r="B37" s="23" t="s">
        <v>39</v>
      </c>
      <c r="C37" s="24"/>
      <c r="D37" s="24"/>
    </row>
    <row r="38" spans="1:4" ht="24.75" customHeight="1">
      <c r="A38" s="14"/>
      <c r="B38" s="15" t="s">
        <v>40</v>
      </c>
      <c r="C38" s="16">
        <v>0</v>
      </c>
      <c r="D38" s="16">
        <v>0</v>
      </c>
    </row>
    <row r="39" spans="1:4" ht="24.75" customHeight="1">
      <c r="A39" s="14"/>
      <c r="B39" s="15" t="s">
        <v>41</v>
      </c>
      <c r="C39" s="16">
        <v>0</v>
      </c>
      <c r="D39" s="16">
        <v>0</v>
      </c>
    </row>
    <row r="40" spans="1:4" ht="24.75" customHeight="1">
      <c r="A40" s="14"/>
      <c r="B40" s="15" t="s">
        <v>42</v>
      </c>
      <c r="C40" s="16">
        <f>+'[2]dbfexel'!$H$39+'[2]dbfexel'!$H$40+0</f>
        <v>846350818</v>
      </c>
      <c r="D40" s="16">
        <f>+'[1]dbfexel'!$H$39+'[1]dbfexel'!$H$40</f>
        <v>846350818</v>
      </c>
    </row>
    <row r="41" spans="1:4" ht="24.75" customHeight="1">
      <c r="A41" s="14"/>
      <c r="B41" s="15" t="s">
        <v>43</v>
      </c>
      <c r="C41" s="16">
        <f>+'[2]dbfexel'!$H$42</f>
        <v>1444455066</v>
      </c>
      <c r="D41" s="16">
        <f>+'[1]dbfexel'!$H$42</f>
        <v>2632839041</v>
      </c>
    </row>
    <row r="42" spans="1:4" ht="24.75" customHeight="1">
      <c r="A42" s="14"/>
      <c r="B42" s="15" t="s">
        <v>44</v>
      </c>
      <c r="C42" s="16">
        <v>0</v>
      </c>
      <c r="D42" s="16">
        <v>0</v>
      </c>
    </row>
    <row r="43" spans="1:4" ht="24.75" customHeight="1">
      <c r="A43" s="14">
        <v>2</v>
      </c>
      <c r="B43" s="15" t="s">
        <v>45</v>
      </c>
      <c r="C43" s="16">
        <f>C44</f>
        <v>322081929</v>
      </c>
      <c r="D43" s="16">
        <f>+'[1]dbfexel'!$H$45</f>
        <v>197531929</v>
      </c>
    </row>
    <row r="44" spans="1:4" ht="24.75" customHeight="1">
      <c r="A44" s="14"/>
      <c r="B44" s="15" t="s">
        <v>46</v>
      </c>
      <c r="C44" s="16">
        <f>+'[2]dbfexel'!$H$45</f>
        <v>322081929</v>
      </c>
      <c r="D44" s="16">
        <f>+D43</f>
        <v>197531929</v>
      </c>
    </row>
    <row r="45" spans="1:4" ht="24.75" customHeight="1">
      <c r="A45" s="14"/>
      <c r="B45" s="15" t="s">
        <v>47</v>
      </c>
      <c r="C45" s="16">
        <v>0</v>
      </c>
      <c r="D45" s="16">
        <v>0</v>
      </c>
    </row>
    <row r="46" spans="1:4" ht="24.75" customHeight="1">
      <c r="A46" s="26">
        <v>3</v>
      </c>
      <c r="B46" s="27" t="s">
        <v>48</v>
      </c>
      <c r="C46" s="28">
        <v>0</v>
      </c>
      <c r="D46" s="28">
        <v>0</v>
      </c>
    </row>
    <row r="47" spans="1:4" ht="36" customHeight="1">
      <c r="A47" s="29" t="s">
        <v>49</v>
      </c>
      <c r="B47" s="30" t="s">
        <v>50</v>
      </c>
      <c r="C47" s="31">
        <f>+C27+C30</f>
        <v>41801220431</v>
      </c>
      <c r="D47" s="31">
        <f>+D27+D30</f>
        <v>49856622300</v>
      </c>
    </row>
    <row r="48" spans="1:4" ht="15.75" customHeight="1">
      <c r="A48" s="32"/>
      <c r="B48" s="33"/>
      <c r="C48" s="34"/>
      <c r="D48" s="34"/>
    </row>
    <row r="49" spans="1:4" ht="36.75" customHeight="1">
      <c r="A49" s="35" t="s">
        <v>51</v>
      </c>
      <c r="B49" s="33"/>
      <c r="C49" s="34"/>
      <c r="D49" s="34"/>
    </row>
    <row r="50" spans="1:4" ht="24" customHeight="1">
      <c r="A50" s="32"/>
      <c r="B50" s="33"/>
      <c r="C50" s="9" t="s">
        <v>4</v>
      </c>
      <c r="D50" s="9"/>
    </row>
    <row r="51" spans="1:4" ht="36" customHeight="1">
      <c r="A51" s="36" t="s">
        <v>52</v>
      </c>
      <c r="B51" s="37" t="s">
        <v>53</v>
      </c>
      <c r="C51" s="38" t="s">
        <v>54</v>
      </c>
      <c r="D51" s="38" t="s">
        <v>55</v>
      </c>
    </row>
    <row r="52" spans="1:4" ht="24.75" customHeight="1">
      <c r="A52" s="39">
        <v>1</v>
      </c>
      <c r="B52" s="40" t="s">
        <v>56</v>
      </c>
      <c r="C52" s="41">
        <v>15717906075</v>
      </c>
      <c r="D52" s="41">
        <f>5283262003+C52</f>
        <v>21001168078</v>
      </c>
    </row>
    <row r="53" spans="1:4" ht="24.75" customHeight="1">
      <c r="A53" s="14">
        <v>2</v>
      </c>
      <c r="B53" s="42" t="s">
        <v>57</v>
      </c>
      <c r="C53" s="16">
        <v>94784407</v>
      </c>
      <c r="D53" s="16">
        <v>12240303</v>
      </c>
    </row>
    <row r="54" spans="1:4" ht="24.75" customHeight="1">
      <c r="A54" s="14">
        <v>3</v>
      </c>
      <c r="B54" s="42" t="s">
        <v>58</v>
      </c>
      <c r="C54" s="16">
        <f>+C52-C53</f>
        <v>15623121668</v>
      </c>
      <c r="D54" s="16">
        <v>5271021700</v>
      </c>
    </row>
    <row r="55" spans="1:4" ht="24.75" customHeight="1">
      <c r="A55" s="14">
        <v>4</v>
      </c>
      <c r="B55" s="42" t="s">
        <v>59</v>
      </c>
      <c r="C55" s="16">
        <v>12718558427</v>
      </c>
      <c r="D55" s="16">
        <v>4125075545</v>
      </c>
    </row>
    <row r="56" spans="1:4" ht="24.75" customHeight="1">
      <c r="A56" s="14">
        <v>5</v>
      </c>
      <c r="B56" s="42" t="s">
        <v>60</v>
      </c>
      <c r="C56" s="16">
        <f>+C54-C55</f>
        <v>2904563241</v>
      </c>
      <c r="D56" s="16">
        <v>1145946155</v>
      </c>
    </row>
    <row r="57" spans="1:4" ht="24.75" customHeight="1">
      <c r="A57" s="14">
        <v>6</v>
      </c>
      <c r="B57" s="42" t="s">
        <v>61</v>
      </c>
      <c r="C57" s="16">
        <v>17113604</v>
      </c>
      <c r="D57" s="16">
        <v>109628928</v>
      </c>
    </row>
    <row r="58" spans="1:4" ht="24.75" customHeight="1">
      <c r="A58" s="14">
        <v>7</v>
      </c>
      <c r="B58" s="42" t="s">
        <v>62</v>
      </c>
      <c r="C58" s="16">
        <v>62600000</v>
      </c>
      <c r="D58" s="16">
        <v>104000000</v>
      </c>
    </row>
    <row r="59" spans="1:4" ht="24.75" customHeight="1">
      <c r="A59" s="14">
        <v>8</v>
      </c>
      <c r="B59" s="42" t="s">
        <v>63</v>
      </c>
      <c r="C59" s="16">
        <v>587229551</v>
      </c>
      <c r="D59" s="16">
        <v>135822566</v>
      </c>
    </row>
    <row r="60" spans="1:4" ht="24.75" customHeight="1">
      <c r="A60" s="14">
        <v>9</v>
      </c>
      <c r="B60" s="42" t="s">
        <v>64</v>
      </c>
      <c r="C60" s="16">
        <v>939476949</v>
      </c>
      <c r="D60" s="16">
        <v>583238415</v>
      </c>
    </row>
    <row r="61" spans="1:4" ht="24.75" customHeight="1">
      <c r="A61" s="14">
        <v>10</v>
      </c>
      <c r="B61" s="42" t="s">
        <v>65</v>
      </c>
      <c r="C61" s="16">
        <f>+C56-C58+C57-C60-C59</f>
        <v>1332370345</v>
      </c>
      <c r="D61" s="16">
        <v>432514102</v>
      </c>
    </row>
    <row r="62" spans="1:4" ht="36" customHeight="1">
      <c r="A62" s="36" t="s">
        <v>52</v>
      </c>
      <c r="B62" s="37" t="s">
        <v>53</v>
      </c>
      <c r="C62" s="38" t="s">
        <v>54</v>
      </c>
      <c r="D62" s="38" t="s">
        <v>55</v>
      </c>
    </row>
    <row r="63" spans="1:4" ht="24.75" customHeight="1">
      <c r="A63" s="14">
        <v>11</v>
      </c>
      <c r="B63" s="42" t="s">
        <v>66</v>
      </c>
      <c r="C63" s="16">
        <v>2545454</v>
      </c>
      <c r="D63" s="16">
        <v>1272727</v>
      </c>
    </row>
    <row r="64" spans="1:4" ht="24.75" customHeight="1">
      <c r="A64" s="14">
        <v>12</v>
      </c>
      <c r="B64" s="42" t="s">
        <v>67</v>
      </c>
      <c r="C64" s="16">
        <v>284590</v>
      </c>
      <c r="D64" s="16">
        <v>3044523</v>
      </c>
    </row>
    <row r="65" spans="1:4" ht="24.75" customHeight="1">
      <c r="A65" s="14">
        <v>13</v>
      </c>
      <c r="B65" s="42" t="s">
        <v>68</v>
      </c>
      <c r="C65" s="16">
        <f>+C63-C64</f>
        <v>2260864</v>
      </c>
      <c r="D65" s="16">
        <v>-1771796</v>
      </c>
    </row>
    <row r="66" spans="1:4" ht="24.75" customHeight="1">
      <c r="A66" s="14">
        <v>14</v>
      </c>
      <c r="B66" s="42" t="s">
        <v>69</v>
      </c>
      <c r="C66" s="16">
        <f>+C61+C65</f>
        <v>1334631209</v>
      </c>
      <c r="D66" s="16">
        <v>430742306</v>
      </c>
    </row>
    <row r="67" spans="1:4" ht="24.75" customHeight="1">
      <c r="A67" s="14">
        <v>15</v>
      </c>
      <c r="B67" s="42" t="s">
        <v>70</v>
      </c>
      <c r="C67" s="16">
        <f>+C66*0.14</f>
        <v>186848369.26000002</v>
      </c>
      <c r="D67" s="16">
        <f>60303922.84+C67</f>
        <v>247152292.10000002</v>
      </c>
    </row>
    <row r="68" spans="1:4" ht="24.75" customHeight="1">
      <c r="A68" s="14">
        <v>16</v>
      </c>
      <c r="B68" s="42" t="s">
        <v>71</v>
      </c>
      <c r="C68" s="16">
        <f>+C66-C67</f>
        <v>1147782839.74</v>
      </c>
      <c r="D68" s="16">
        <f>370438383.16+C68</f>
        <v>1518221222.9</v>
      </c>
    </row>
    <row r="69" spans="1:4" ht="24.75" customHeight="1">
      <c r="A69" s="14">
        <v>17</v>
      </c>
      <c r="B69" s="15" t="s">
        <v>72</v>
      </c>
      <c r="C69" s="16">
        <f>+C68/(1498680*1)</f>
        <v>765.8625188432487</v>
      </c>
      <c r="D69" s="16">
        <f>+D68*6/(650000*3+1498680*3)</f>
        <v>1413.1664304596313</v>
      </c>
    </row>
    <row r="70" spans="1:4" ht="24.75" customHeight="1">
      <c r="A70" s="43">
        <v>18</v>
      </c>
      <c r="B70" s="44" t="s">
        <v>73</v>
      </c>
      <c r="C70" s="45"/>
      <c r="D70" s="45"/>
    </row>
    <row r="72" ht="15">
      <c r="C72" s="7" t="s">
        <v>76</v>
      </c>
    </row>
    <row r="73" spans="3:4" ht="15.75">
      <c r="C73" s="46" t="s">
        <v>74</v>
      </c>
      <c r="D73" s="46"/>
    </row>
    <row r="92" ht="31.5" customHeight="1"/>
    <row r="93" ht="31.5" customHeight="1"/>
    <row r="94" ht="47.25" customHeight="1"/>
    <row r="95" ht="32.25" customHeight="1"/>
  </sheetData>
  <mergeCells count="11">
    <mergeCell ref="A32:A33"/>
    <mergeCell ref="B32:B33"/>
    <mergeCell ref="C32:C33"/>
    <mergeCell ref="D32:D33"/>
    <mergeCell ref="A1:B1"/>
    <mergeCell ref="A2:B2"/>
    <mergeCell ref="C2:E4"/>
    <mergeCell ref="A8:A9"/>
    <mergeCell ref="B8:B9"/>
    <mergeCell ref="C8:C9"/>
    <mergeCell ref="D8:D9"/>
  </mergeCells>
  <printOptions/>
  <pageMargins left="0.78" right="0.27" top="0.34" bottom="0.29" header="0.22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1">
      <selection activeCell="L18" sqref="L16:N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AsNet Co.,Ltd - IT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 Cong Viet - Network Administrator</dc:creator>
  <cp:keywords/>
  <dc:description/>
  <cp:lastModifiedBy> Thanh Ha</cp:lastModifiedBy>
  <cp:lastPrinted>2008-07-08T03:34:14Z</cp:lastPrinted>
  <dcterms:created xsi:type="dcterms:W3CDTF">2007-07-09T03:49:24Z</dcterms:created>
  <dcterms:modified xsi:type="dcterms:W3CDTF">2008-07-28T06:43:02Z</dcterms:modified>
  <cp:category/>
  <cp:version/>
  <cp:contentType/>
  <cp:contentStatus/>
</cp:coreProperties>
</file>